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OS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19" i="4" l="1"/>
  <c r="H19" i="4" s="1"/>
  <c r="E18" i="4"/>
  <c r="H18" i="4"/>
  <c r="E17" i="4"/>
  <c r="H17" i="4" s="1"/>
  <c r="E16" i="4"/>
  <c r="H16" i="4"/>
  <c r="E15" i="4"/>
  <c r="H15" i="4" s="1"/>
  <c r="E14" i="4"/>
  <c r="H14" i="4"/>
  <c r="G58" i="4"/>
  <c r="F58" i="4"/>
  <c r="D58" i="4"/>
  <c r="H52" i="4"/>
  <c r="H44" i="4"/>
  <c r="E56" i="4"/>
  <c r="H56" i="4" s="1"/>
  <c r="E54" i="4"/>
  <c r="H54" i="4" s="1"/>
  <c r="E52" i="4"/>
  <c r="E50" i="4"/>
  <c r="H50" i="4" s="1"/>
  <c r="E48" i="4"/>
  <c r="H48" i="4" s="1"/>
  <c r="E46" i="4"/>
  <c r="H46" i="4" s="1"/>
  <c r="E44" i="4"/>
  <c r="C58" i="4"/>
  <c r="G36" i="4"/>
  <c r="F36" i="4"/>
  <c r="H34" i="4"/>
  <c r="E34" i="4"/>
  <c r="E33" i="4"/>
  <c r="H33" i="4" s="1"/>
  <c r="E32" i="4"/>
  <c r="H32" i="4" s="1"/>
  <c r="E31" i="4"/>
  <c r="H31" i="4" s="1"/>
  <c r="D36" i="4"/>
  <c r="C36" i="4"/>
  <c r="E13" i="4"/>
  <c r="H13" i="4"/>
  <c r="E12" i="4"/>
  <c r="H12" i="4" s="1"/>
  <c r="E11" i="4"/>
  <c r="H11" i="4"/>
  <c r="E10" i="4"/>
  <c r="H10" i="4" s="1"/>
  <c r="E9" i="4"/>
  <c r="H9" i="4"/>
  <c r="E8" i="4"/>
  <c r="H8" i="4" s="1"/>
  <c r="E7" i="4"/>
  <c r="H7" i="4"/>
  <c r="G22" i="4"/>
  <c r="F22" i="4"/>
  <c r="D22" i="4"/>
  <c r="C22" i="4"/>
  <c r="E22" i="4"/>
  <c r="H39" i="5"/>
  <c r="H34" i="5"/>
  <c r="H30" i="5"/>
  <c r="H27" i="5"/>
  <c r="H21" i="5"/>
  <c r="H14" i="5"/>
  <c r="H7" i="5"/>
  <c r="E40" i="5"/>
  <c r="H40" i="5" s="1"/>
  <c r="E39" i="5"/>
  <c r="E38" i="5"/>
  <c r="H38" i="5" s="1"/>
  <c r="E36" i="5"/>
  <c r="E37" i="5"/>
  <c r="H37" i="5" s="1"/>
  <c r="H36" i="5" s="1"/>
  <c r="E34" i="5"/>
  <c r="E33" i="5"/>
  <c r="H33" i="5" s="1"/>
  <c r="E32" i="5"/>
  <c r="H32" i="5" s="1"/>
  <c r="E31" i="5"/>
  <c r="H31" i="5" s="1"/>
  <c r="E30" i="5"/>
  <c r="E29" i="5"/>
  <c r="H29" i="5" s="1"/>
  <c r="E28" i="5"/>
  <c r="H28" i="5" s="1"/>
  <c r="E27" i="5"/>
  <c r="E26" i="5"/>
  <c r="H26" i="5" s="1"/>
  <c r="H25" i="5" s="1"/>
  <c r="E23" i="5"/>
  <c r="H23" i="5" s="1"/>
  <c r="E22" i="5"/>
  <c r="H22" i="5" s="1"/>
  <c r="E21" i="5"/>
  <c r="E20" i="5"/>
  <c r="H20" i="5" s="1"/>
  <c r="E19" i="5"/>
  <c r="H19" i="5" s="1"/>
  <c r="E18" i="5"/>
  <c r="H18" i="5" s="1"/>
  <c r="E17" i="5"/>
  <c r="H17" i="5" s="1"/>
  <c r="E14" i="5"/>
  <c r="E13" i="5"/>
  <c r="H13" i="5" s="1"/>
  <c r="E12" i="5"/>
  <c r="H12" i="5" s="1"/>
  <c r="E11" i="5"/>
  <c r="H11" i="5" s="1"/>
  <c r="E10" i="5"/>
  <c r="H10" i="5" s="1"/>
  <c r="E9" i="5"/>
  <c r="H9" i="5" s="1"/>
  <c r="E8" i="5"/>
  <c r="H8" i="5" s="1"/>
  <c r="E7" i="5"/>
  <c r="E6" i="5" s="1"/>
  <c r="G36" i="5"/>
  <c r="G42" i="5" s="1"/>
  <c r="G25" i="5"/>
  <c r="G16" i="5"/>
  <c r="G6" i="5"/>
  <c r="F36" i="5"/>
  <c r="F42" i="5" s="1"/>
  <c r="F25" i="5"/>
  <c r="F16" i="5"/>
  <c r="F6" i="5"/>
  <c r="D36" i="5"/>
  <c r="D25" i="5"/>
  <c r="D16" i="5"/>
  <c r="D6" i="5"/>
  <c r="D42" i="5" s="1"/>
  <c r="C36" i="5"/>
  <c r="C42" i="5" s="1"/>
  <c r="C25" i="5"/>
  <c r="C16" i="5"/>
  <c r="C6" i="5"/>
  <c r="G16" i="8"/>
  <c r="F16" i="8"/>
  <c r="E14" i="8"/>
  <c r="H14" i="8" s="1"/>
  <c r="E12" i="8"/>
  <c r="H12" i="8"/>
  <c r="E10" i="8"/>
  <c r="H10" i="8" s="1"/>
  <c r="E8" i="8"/>
  <c r="H8" i="8" s="1"/>
  <c r="E6" i="8"/>
  <c r="H6" i="8" s="1"/>
  <c r="H16" i="8" s="1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/>
  <c r="H30" i="6"/>
  <c r="H11" i="6"/>
  <c r="E76" i="6"/>
  <c r="H76" i="6"/>
  <c r="E75" i="6"/>
  <c r="H75" i="6" s="1"/>
  <c r="E74" i="6"/>
  <c r="H74" i="6"/>
  <c r="E73" i="6"/>
  <c r="H73" i="6" s="1"/>
  <c r="E72" i="6"/>
  <c r="H72" i="6"/>
  <c r="E71" i="6"/>
  <c r="H71" i="6" s="1"/>
  <c r="E70" i="6"/>
  <c r="H70" i="6"/>
  <c r="E69" i="6"/>
  <c r="H69" i="6" s="1"/>
  <c r="E68" i="6"/>
  <c r="H68" i="6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/>
  <c r="E47" i="6"/>
  <c r="H47" i="6" s="1"/>
  <c r="E46" i="6"/>
  <c r="H46" i="6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/>
  <c r="E31" i="6"/>
  <c r="H31" i="6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G77" i="6" s="1"/>
  <c r="F69" i="6"/>
  <c r="F65" i="6"/>
  <c r="F57" i="6"/>
  <c r="F53" i="6"/>
  <c r="F43" i="6"/>
  <c r="F33" i="6"/>
  <c r="F23" i="6"/>
  <c r="F77" i="6" s="1"/>
  <c r="F13" i="6"/>
  <c r="F5" i="6"/>
  <c r="D69" i="6"/>
  <c r="D65" i="6"/>
  <c r="D57" i="6"/>
  <c r="D53" i="6"/>
  <c r="D43" i="6"/>
  <c r="D33" i="6"/>
  <c r="D23" i="6"/>
  <c r="D13" i="6"/>
  <c r="D5" i="6"/>
  <c r="D77" i="6" s="1"/>
  <c r="C69" i="6"/>
  <c r="C65" i="6"/>
  <c r="E65" i="6" s="1"/>
  <c r="H65" i="6" s="1"/>
  <c r="C57" i="6"/>
  <c r="E57" i="6"/>
  <c r="H57" i="6" s="1"/>
  <c r="C53" i="6"/>
  <c r="E53" i="6" s="1"/>
  <c r="H53" i="6" s="1"/>
  <c r="C43" i="6"/>
  <c r="E43" i="6"/>
  <c r="H43" i="6" s="1"/>
  <c r="C33" i="6"/>
  <c r="E33" i="6" s="1"/>
  <c r="H33" i="6" s="1"/>
  <c r="C23" i="6"/>
  <c r="E23" i="6" s="1"/>
  <c r="H23" i="6" s="1"/>
  <c r="C13" i="6"/>
  <c r="E13" i="6" s="1"/>
  <c r="C5" i="6"/>
  <c r="E5" i="6"/>
  <c r="H5" i="6" s="1"/>
  <c r="E16" i="8"/>
  <c r="E25" i="5"/>
  <c r="H16" i="5" l="1"/>
  <c r="H42" i="5" s="1"/>
  <c r="H13" i="6"/>
  <c r="E77" i="6"/>
  <c r="H6" i="5"/>
  <c r="H22" i="4"/>
  <c r="H58" i="4"/>
  <c r="H77" i="6"/>
  <c r="H36" i="4"/>
  <c r="E36" i="4"/>
  <c r="E58" i="4"/>
  <c r="C77" i="6"/>
  <c r="E16" i="5"/>
  <c r="E42" i="5" s="1"/>
</calcChain>
</file>

<file path=xl/sharedStrings.xml><?xml version="1.0" encoding="utf-8"?>
<sst xmlns="http://schemas.openxmlformats.org/spreadsheetml/2006/main" count="245" uniqueCount="156">
  <si>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</si>
  <si>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</si>
  <si>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</si>
  <si>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</si>
  <si>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</si>
  <si>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</si>
  <si>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</si>
  <si>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</si>
  <si>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</si>
  <si>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</si>
  <si>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</si>
  <si>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</si>
  <si>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</si>
  <si>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</si>
  <si>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</si>
  <si>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</si>
  <si>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</si>
  <si>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</si>
  <si>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</si>
  <si>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</si>
  <si>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</si>
  <si>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</si>
  <si>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</si>
  <si>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</si>
  <si>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</si>
  <si>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</si>
  <si>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</si>
  <si>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</si>
  <si>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</si>
  <si>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</si>
  <si>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</si>
  <si>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</si>
  <si>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</si>
  <si>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</si>
  <si>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</si>
  <si>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</si>
  <si>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</si>
  <si>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</si>
  <si>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</si>
  <si>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</si>
  <si>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</si>
  <si>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</si>
  <si>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</si>
  <si>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</si>
  <si>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</si>
  <si>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</si>
  <si>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</si>
  <si>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</si>
  <si>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</si>
  <si>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</si>
  <si>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</si>
  <si>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</si>
  <si>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</si>
  <si>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</si>
  <si>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</si>
  <si>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</si>
  <si>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</si>
  <si>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</si>
  <si>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</si>
  <si>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</si>
  <si>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</si>
  <si>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</si>
  <si>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</si>
  <si>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</si>
  <si>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</si>
  <si>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</si>
  <si>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</si>
  <si>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</si>
  <si>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</si>
  <si>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</si>
  <si>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</si>
  <si>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</si>
  <si>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</si>
  <si>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</si>
  <si>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</si>
  <si>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</si>
  <si>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</si>
  <si>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</si>
  <si>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</si>
  <si>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</si>
  <si>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</si>
  <si>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</si>
  <si>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</si>
  <si>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</si>
  <si>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</si>
  <si>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</si>
  <si>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</si>
  <si>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</si>
  <si>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</si>
  <si>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</si>
  <si>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</si>
  <si>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</si>
  <si>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</si>
  <si>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</si>
  <si>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</si>
  <si>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</si>
  <si>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</si>
  <si>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</si>
  <si>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</si>
  <si>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</si>
  <si>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</si>
  <si>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</si>
  <si>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</si>
  <si>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</si>
  <si>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</si>
  <si>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</si>
  <si>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</si>
  <si>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</si>
  <si>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</si>
  <si>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</si>
  <si>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</si>
  <si>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</si>
  <si>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</si>
  <si>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</si>
  <si>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</si>
  <si>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</si>
  <si>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</si>
  <si>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</si>
  <si>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</si>
  <si>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</si>
  <si>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</si>
  <si>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</si>
  <si>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</si>
  <si>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</si>
  <si>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</si>
  <si>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</si>
  <si>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</si>
  <si>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</si>
  <si>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JUNTA MUNICIPAL DE AGUA POTABLE Y ALCANTARILLADO DE ACAMBARO, GTO.
ESTADO ANALÍTICO DEL EJERCICIO DEL PRESUPUESTO DE EGRESOS
CLASIFICACIÓN POR OBJETO DEL GASTO (CAPÍTULO Y CONCEPTO)
DEL 1 ENERO AL 31 DE MARZO DEL 2021</t>
  </si>
  <si>
    <t>JUNTA MUNICIPAL DE AGUA POTABLE Y ALCANTARILLADO DE ACAMBARO, GTO.
ESTADO ANALÍTICO DEL EJERCICIO DEL PRESUPUESTO DE EGRESOS
CLASIFICACION ECÓNOMICA (POR TIPO DE GASTO)
DEL 1 ENERO AL 31 DE MARZO DEL 2021</t>
  </si>
  <si>
    <t>CONSEJO DIRECTIVO</t>
  </si>
  <si>
    <t>DIRECCION GENERAL</t>
  </si>
  <si>
    <t>GERENCIA ADMINISTRATIVA</t>
  </si>
  <si>
    <t>GERENCIA COMERCIAL</t>
  </si>
  <si>
    <t>DEPARTAMENTO JURIDICO</t>
  </si>
  <si>
    <t>GER. DE PROY. Y OBRAS</t>
  </si>
  <si>
    <t>COMUNICACION SOCIAL Y CULTURA DEL AGUA</t>
  </si>
  <si>
    <t>GERENCIA DE OPERACIÓN  Y MANTENIMIENTO</t>
  </si>
  <si>
    <t>MANTENIMIENTO DE REDES</t>
  </si>
  <si>
    <t>DEPARTAMENTO DE CLORACION</t>
  </si>
  <si>
    <t>VALVULAS Y POZOS</t>
  </si>
  <si>
    <t>PTAR</t>
  </si>
  <si>
    <t>MANTENIMIENTO DE EQUIPO DE BOMBEO</t>
  </si>
  <si>
    <t>JUNTA MUNICIPAL DE AGUA POTABLE Y ALCANTARILLADO DE ACAMBARO, GTO.
ESTADO ANALÍTICO DEL EJERCICIO DEL PRESUPUESTO DE EGRESOS
CLASIFICACIÓN ADMINISTRATIVA
DEL 1 ENERO AL 31 DE MARZO DEL 2021</t>
  </si>
  <si>
    <t>Gobierno (Federal/Estatal/Municipal) de JUNTA MUNICIPAL DE AGUA POTABLE Y ALCANTARILLADO DE ACAMBARO, GTO.
Estado Analítico del Ejercicio del Presupuesto de Egresos
Clasificación Administrativa
DEL 1 ENERO AL 31 DE MARZO DEL 2021</t>
  </si>
  <si>
    <t>Sector Paraestatal del Gobierno (Federal/Estatal/Municipal) de JUNTA MUNICIPAL DE AGUA POTABLE Y ALCANTARILLADO DE ACAMBARO, GTO.
Estado Analítico del Ejercicio del Presupuesto de Egresos
Clasificación Administrativa
DEL 1 ENERO AL 31 DE MARZO DEL 2021</t>
  </si>
  <si>
    <t>JUNTA MUNICIPAL DE AGUA POTABLE Y ALCANTARILLADO DE ACAMBARO, GTO.
ESTADO ANALÍTICO DEL EJERCICIO DEL PRESUPUESTO DE EGRESOS
CLASIFICACIÓN FUNCIONAL (FINALIDAD Y FUNCIÓN)
DEL 1 ENERO AL 31 DE MARZO DEL 2021</t>
  </si>
  <si>
    <t xml:space="preserve">Bajo protesta de decir verdad declaramos que los Estados Financieros y sus notas, son razonablemente correctos y son responsabilidad del </t>
  </si>
  <si>
    <t>emisor.</t>
  </si>
  <si>
    <t>REVISO</t>
  </si>
  <si>
    <t xml:space="preserve"> AUTORIZO</t>
  </si>
  <si>
    <t>C.P. SANTA VEGA PEÑA</t>
  </si>
  <si>
    <t xml:space="preserve">LIC.. MARTHA CECILIA GARCÍA TAPIA
</t>
  </si>
  <si>
    <t>GERENTE ADMINISTRATIVO</t>
  </si>
  <si>
    <t>PRESIDENTA DEL CONSEJO DIRECTIVO</t>
  </si>
  <si>
    <t>DE LA JUMAPAA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</si>
</sst>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2" fillId="0" borderId="2" xfId="0" applyFont="1" applyFill="1" applyBorder="1" applyProtection="1">
      <protection locked="0"/>
    </xf>
    <xf numFmtId="4" fontId="4" fillId="2" borderId="3" xfId="9" applyNumberFormat="1" applyFont="1" applyFill="1" applyBorder="1" applyAlignment="1">
      <alignment horizontal="center" vertical="center" wrapText="1"/>
    </xf>
    <xf numFmtId="0" fontId="4" fillId="2" borderId="3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4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4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4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4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4" fillId="0" borderId="11" xfId="0" applyFont="1" applyFill="1" applyBorder="1" applyProtection="1">
      <protection locked="0"/>
    </xf>
    <xf numFmtId="0" fontId="4" fillId="0" borderId="14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6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0" fontId="8" fillId="3" borderId="0" xfId="0" applyFont="1" applyFill="1" applyBorder="1" applyAlignment="1">
      <alignment vertical="top"/>
    </xf>
    <xf numFmtId="0" fontId="2" fillId="0" borderId="0" xfId="8" applyFont="1" applyFill="1" applyBorder="1" applyProtection="1">
      <protection locked="0"/>
    </xf>
    <xf numFmtId="0" fontId="8" fillId="0" borderId="0" xfId="8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protection locked="0"/>
    </xf>
    <xf numFmtId="0" fontId="4" fillId="2" borderId="11" xfId="9" applyFont="1" applyFill="1" applyBorder="1" applyAlignment="1" applyProtection="1">
      <alignment horizontal="center" vertical="center" wrapText="1"/>
      <protection locked="0"/>
    </xf>
    <xf numFmtId="0" fontId="4" fillId="2" borderId="14" xfId="9" applyFont="1" applyFill="1" applyBorder="1" applyAlignment="1" applyProtection="1">
      <alignment horizontal="center" vertical="center" wrapText="1"/>
      <protection locked="0"/>
    </xf>
    <xf numFmtId="0" fontId="4" fillId="2" borderId="15" xfId="9" applyFont="1" applyFill="1" applyBorder="1" applyAlignment="1" applyProtection="1">
      <alignment horizontal="center" vertical="center" wrapText="1"/>
      <protection locked="0"/>
    </xf>
    <xf numFmtId="4" fontId="4" fillId="2" borderId="5" xfId="9" applyNumberFormat="1" applyFont="1" applyFill="1" applyBorder="1" applyAlignment="1">
      <alignment horizontal="center" vertical="center" wrapText="1"/>
    </xf>
    <xf numFmtId="4" fontId="4" fillId="2" borderId="7" xfId="9" applyNumberFormat="1" applyFont="1" applyFill="1" applyBorder="1" applyAlignment="1">
      <alignment horizontal="center" vertical="center" wrapText="1"/>
    </xf>
    <xf numFmtId="0" fontId="4" fillId="2" borderId="12" xfId="9" applyFont="1" applyFill="1" applyBorder="1" applyAlignment="1">
      <alignment horizontal="center" vertical="center"/>
    </xf>
    <xf numFmtId="0" fontId="4" fillId="2" borderId="9" xfId="9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/>
    </xf>
    <xf numFmtId="0" fontId="4" fillId="2" borderId="8" xfId="9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/>
    </xf>
    <xf numFmtId="0" fontId="4" fillId="2" borderId="10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showGridLines="0" topLeftCell="A76" workbookViewId="0">
      <selection activeCell="B104" sqref="B104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5.6640625" style="1" customWidth="1"/>
    <col min="4" max="4" width="15.83203125" style="1" customWidth="1"/>
    <col min="5" max="5" width="15.1640625" style="1" customWidth="1"/>
    <col min="6" max="6" width="14.5" style="1" customWidth="1"/>
    <col min="7" max="7" width="15.5" style="1" customWidth="1"/>
    <col min="8" max="8" width="15.33203125" style="1" customWidth="1"/>
    <col min="9" max="16384" width="12" style="1"/>
  </cols>
  <sheetData>
    <row r="1" spans="1:8" ht="50.1" customHeight="1" x14ac:dyDescent="0.2">
      <c r="A1" s="57" t="s">
        <v>128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23089376.880000003</v>
      </c>
      <c r="D5" s="14">
        <f>SUM(D6:D12)</f>
        <v>131300</v>
      </c>
      <c r="E5" s="14">
        <f>C5+D5</f>
        <v>23220676.880000003</v>
      </c>
      <c r="F5" s="14">
        <f>SUM(F6:F12)</f>
        <v>5424649.9100000001</v>
      </c>
      <c r="G5" s="14">
        <f>SUM(G6:G12)</f>
        <v>5424649.9100000001</v>
      </c>
      <c r="H5" s="14">
        <f>E5-F5</f>
        <v>17796026.970000003</v>
      </c>
    </row>
    <row r="6" spans="1:8" x14ac:dyDescent="0.2">
      <c r="A6" s="49">
        <v>1100</v>
      </c>
      <c r="B6" s="11" t="s">
        <v>70</v>
      </c>
      <c r="C6" s="15">
        <v>13481731.939999999</v>
      </c>
      <c r="D6" s="15">
        <v>0</v>
      </c>
      <c r="E6" s="15">
        <f t="shared" ref="E6:E69" si="0">C6+D6</f>
        <v>13481731.939999999</v>
      </c>
      <c r="F6" s="15">
        <v>3247927.78</v>
      </c>
      <c r="G6" s="15">
        <v>3247927.78</v>
      </c>
      <c r="H6" s="15">
        <f t="shared" ref="H6:H69" si="1">E6-F6</f>
        <v>10233804.16</v>
      </c>
    </row>
    <row r="7" spans="1:8" x14ac:dyDescent="0.2">
      <c r="A7" s="49">
        <v>1200</v>
      </c>
      <c r="B7" s="11" t="s">
        <v>71</v>
      </c>
      <c r="C7" s="15">
        <v>1284788.57</v>
      </c>
      <c r="D7" s="15">
        <v>0</v>
      </c>
      <c r="E7" s="15">
        <f t="shared" si="0"/>
        <v>1284788.57</v>
      </c>
      <c r="F7" s="15">
        <v>380998.1</v>
      </c>
      <c r="G7" s="15">
        <v>380998.1</v>
      </c>
      <c r="H7" s="15">
        <f t="shared" si="1"/>
        <v>903790.47000000009</v>
      </c>
    </row>
    <row r="8" spans="1:8" x14ac:dyDescent="0.2">
      <c r="A8" s="49">
        <v>1300</v>
      </c>
      <c r="B8" s="11" t="s">
        <v>72</v>
      </c>
      <c r="C8" s="15">
        <v>2444323.13</v>
      </c>
      <c r="D8" s="15">
        <v>-1500</v>
      </c>
      <c r="E8" s="15">
        <f t="shared" si="0"/>
        <v>2442823.13</v>
      </c>
      <c r="F8" s="15">
        <v>211177.45</v>
      </c>
      <c r="G8" s="15">
        <v>211177.45</v>
      </c>
      <c r="H8" s="15">
        <f t="shared" si="1"/>
        <v>2231645.6799999997</v>
      </c>
    </row>
    <row r="9" spans="1:8" x14ac:dyDescent="0.2">
      <c r="A9" s="49">
        <v>1400</v>
      </c>
      <c r="B9" s="11" t="s">
        <v>35</v>
      </c>
      <c r="C9" s="15">
        <v>3452532</v>
      </c>
      <c r="D9" s="15">
        <v>0</v>
      </c>
      <c r="E9" s="15">
        <f t="shared" si="0"/>
        <v>3452532</v>
      </c>
      <c r="F9" s="15">
        <v>913688.38</v>
      </c>
      <c r="G9" s="15">
        <v>913688.38</v>
      </c>
      <c r="H9" s="15">
        <f t="shared" si="1"/>
        <v>2538843.62</v>
      </c>
    </row>
    <row r="10" spans="1:8" x14ac:dyDescent="0.2">
      <c r="A10" s="49">
        <v>1500</v>
      </c>
      <c r="B10" s="11" t="s">
        <v>73</v>
      </c>
      <c r="C10" s="15">
        <v>2072775.6</v>
      </c>
      <c r="D10" s="15">
        <v>132800</v>
      </c>
      <c r="E10" s="15">
        <f t="shared" si="0"/>
        <v>2205575.6</v>
      </c>
      <c r="F10" s="15">
        <v>617742.05000000005</v>
      </c>
      <c r="G10" s="15">
        <v>617742.05000000005</v>
      </c>
      <c r="H10" s="15">
        <f t="shared" si="1"/>
        <v>1587833.55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353225.64</v>
      </c>
      <c r="D12" s="15">
        <v>0</v>
      </c>
      <c r="E12" s="15">
        <f t="shared" si="0"/>
        <v>353225.64</v>
      </c>
      <c r="F12" s="15">
        <v>53116.15</v>
      </c>
      <c r="G12" s="15">
        <v>53116.15</v>
      </c>
      <c r="H12" s="15">
        <f t="shared" si="1"/>
        <v>300109.49</v>
      </c>
    </row>
    <row r="13" spans="1:8" x14ac:dyDescent="0.2">
      <c r="A13" s="48" t="s">
        <v>62</v>
      </c>
      <c r="B13" s="7"/>
      <c r="C13" s="15">
        <f>SUM(C14:C22)</f>
        <v>5655615.8700000001</v>
      </c>
      <c r="D13" s="15">
        <f>SUM(D14:D22)</f>
        <v>38680</v>
      </c>
      <c r="E13" s="15">
        <f t="shared" si="0"/>
        <v>5694295.8700000001</v>
      </c>
      <c r="F13" s="15">
        <f>SUM(F14:F22)</f>
        <v>1480745.44</v>
      </c>
      <c r="G13" s="15">
        <f>SUM(G14:G22)</f>
        <v>1480745.44</v>
      </c>
      <c r="H13" s="15">
        <f t="shared" si="1"/>
        <v>4213550.43</v>
      </c>
    </row>
    <row r="14" spans="1:8" x14ac:dyDescent="0.2">
      <c r="A14" s="49">
        <v>2100</v>
      </c>
      <c r="B14" s="11" t="s">
        <v>75</v>
      </c>
      <c r="C14" s="15">
        <v>485595</v>
      </c>
      <c r="D14" s="15">
        <v>20000</v>
      </c>
      <c r="E14" s="15">
        <f t="shared" si="0"/>
        <v>505595</v>
      </c>
      <c r="F14" s="15">
        <v>94428.160000000003</v>
      </c>
      <c r="G14" s="15">
        <v>94428.160000000003</v>
      </c>
      <c r="H14" s="15">
        <f t="shared" si="1"/>
        <v>411166.83999999997</v>
      </c>
    </row>
    <row r="15" spans="1:8" x14ac:dyDescent="0.2">
      <c r="A15" s="49">
        <v>2200</v>
      </c>
      <c r="B15" s="11" t="s">
        <v>76</v>
      </c>
      <c r="C15" s="15">
        <v>134105</v>
      </c>
      <c r="D15" s="15">
        <v>0</v>
      </c>
      <c r="E15" s="15">
        <f t="shared" si="0"/>
        <v>134105</v>
      </c>
      <c r="F15" s="15">
        <v>19266.150000000001</v>
      </c>
      <c r="G15" s="15">
        <v>19266.150000000001</v>
      </c>
      <c r="H15" s="15">
        <f t="shared" si="1"/>
        <v>114838.85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1285320.8700000001</v>
      </c>
      <c r="D17" s="15">
        <v>5000</v>
      </c>
      <c r="E17" s="15">
        <f t="shared" si="0"/>
        <v>1290320.8700000001</v>
      </c>
      <c r="F17" s="15">
        <v>286858.23</v>
      </c>
      <c r="G17" s="15">
        <v>286858.23</v>
      </c>
      <c r="H17" s="15">
        <f t="shared" si="1"/>
        <v>1003462.6400000001</v>
      </c>
    </row>
    <row r="18" spans="1:8" x14ac:dyDescent="0.2">
      <c r="A18" s="49">
        <v>2500</v>
      </c>
      <c r="B18" s="11" t="s">
        <v>79</v>
      </c>
      <c r="C18" s="15">
        <v>1206000</v>
      </c>
      <c r="D18" s="15">
        <v>9290</v>
      </c>
      <c r="E18" s="15">
        <f t="shared" si="0"/>
        <v>1215290</v>
      </c>
      <c r="F18" s="15">
        <v>442678.6</v>
      </c>
      <c r="G18" s="15">
        <v>442678.6</v>
      </c>
      <c r="H18" s="15">
        <f t="shared" si="1"/>
        <v>772611.4</v>
      </c>
    </row>
    <row r="19" spans="1:8" x14ac:dyDescent="0.2">
      <c r="A19" s="49">
        <v>2600</v>
      </c>
      <c r="B19" s="11" t="s">
        <v>80</v>
      </c>
      <c r="C19" s="15">
        <v>1596000</v>
      </c>
      <c r="D19" s="15">
        <v>0</v>
      </c>
      <c r="E19" s="15">
        <f t="shared" si="0"/>
        <v>1596000</v>
      </c>
      <c r="F19" s="15">
        <v>346005.82</v>
      </c>
      <c r="G19" s="15">
        <v>346005.82</v>
      </c>
      <c r="H19" s="15">
        <f t="shared" si="1"/>
        <v>1249994.18</v>
      </c>
    </row>
    <row r="20" spans="1:8" x14ac:dyDescent="0.2">
      <c r="A20" s="49">
        <v>2700</v>
      </c>
      <c r="B20" s="11" t="s">
        <v>81</v>
      </c>
      <c r="C20" s="15">
        <v>232000</v>
      </c>
      <c r="D20" s="15">
        <v>0</v>
      </c>
      <c r="E20" s="15">
        <f t="shared" si="0"/>
        <v>232000</v>
      </c>
      <c r="F20" s="15">
        <v>119362.44</v>
      </c>
      <c r="G20" s="15">
        <v>119362.44</v>
      </c>
      <c r="H20" s="15">
        <f t="shared" si="1"/>
        <v>112637.56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716595</v>
      </c>
      <c r="D22" s="15">
        <v>4390</v>
      </c>
      <c r="E22" s="15">
        <f t="shared" si="0"/>
        <v>720985</v>
      </c>
      <c r="F22" s="15">
        <v>172146.04</v>
      </c>
      <c r="G22" s="15">
        <v>172146.04</v>
      </c>
      <c r="H22" s="15">
        <f t="shared" si="1"/>
        <v>548838.96</v>
      </c>
    </row>
    <row r="23" spans="1:8" x14ac:dyDescent="0.2">
      <c r="A23" s="48" t="s">
        <v>63</v>
      </c>
      <c r="B23" s="7"/>
      <c r="C23" s="15">
        <f>SUM(C24:C32)</f>
        <v>21972790.41</v>
      </c>
      <c r="D23" s="15">
        <f>SUM(D24:D32)</f>
        <v>-3511948.68</v>
      </c>
      <c r="E23" s="15">
        <f t="shared" si="0"/>
        <v>18460841.73</v>
      </c>
      <c r="F23" s="15">
        <f>SUM(F24:F32)</f>
        <v>3601382.3</v>
      </c>
      <c r="G23" s="15">
        <f>SUM(G24:G32)</f>
        <v>3601382.3</v>
      </c>
      <c r="H23" s="15">
        <f t="shared" si="1"/>
        <v>14859459.43</v>
      </c>
    </row>
    <row r="24" spans="1:8" x14ac:dyDescent="0.2">
      <c r="A24" s="49">
        <v>3100</v>
      </c>
      <c r="B24" s="11" t="s">
        <v>84</v>
      </c>
      <c r="C24" s="15">
        <v>11367044</v>
      </c>
      <c r="D24" s="15">
        <v>-703963.3</v>
      </c>
      <c r="E24" s="15">
        <f t="shared" si="0"/>
        <v>10663080.699999999</v>
      </c>
      <c r="F24" s="15">
        <v>2364136.2999999998</v>
      </c>
      <c r="G24" s="15">
        <v>2364136.2999999998</v>
      </c>
      <c r="H24" s="15">
        <f t="shared" si="1"/>
        <v>8298944.3999999994</v>
      </c>
    </row>
    <row r="25" spans="1:8" x14ac:dyDescent="0.2">
      <c r="A25" s="49">
        <v>3200</v>
      </c>
      <c r="B25" s="11" t="s">
        <v>85</v>
      </c>
      <c r="C25" s="15">
        <v>123001</v>
      </c>
      <c r="D25" s="15">
        <v>0</v>
      </c>
      <c r="E25" s="15">
        <f t="shared" si="0"/>
        <v>123001</v>
      </c>
      <c r="F25" s="15">
        <v>40581.42</v>
      </c>
      <c r="G25" s="15">
        <v>40581.42</v>
      </c>
      <c r="H25" s="15">
        <f t="shared" si="1"/>
        <v>82419.58</v>
      </c>
    </row>
    <row r="26" spans="1:8" x14ac:dyDescent="0.2">
      <c r="A26" s="49">
        <v>3300</v>
      </c>
      <c r="B26" s="11" t="s">
        <v>86</v>
      </c>
      <c r="C26" s="15">
        <v>681401</v>
      </c>
      <c r="D26" s="15">
        <v>431422.8</v>
      </c>
      <c r="E26" s="15">
        <f t="shared" si="0"/>
        <v>1112823.8</v>
      </c>
      <c r="F26" s="15">
        <v>265655.38</v>
      </c>
      <c r="G26" s="15">
        <v>265655.38</v>
      </c>
      <c r="H26" s="15">
        <f t="shared" si="1"/>
        <v>847168.42</v>
      </c>
    </row>
    <row r="27" spans="1:8" x14ac:dyDescent="0.2">
      <c r="A27" s="49">
        <v>3400</v>
      </c>
      <c r="B27" s="11" t="s">
        <v>87</v>
      </c>
      <c r="C27" s="15">
        <v>515000</v>
      </c>
      <c r="D27" s="15">
        <v>0</v>
      </c>
      <c r="E27" s="15">
        <f t="shared" si="0"/>
        <v>515000</v>
      </c>
      <c r="F27" s="15">
        <v>89086.07</v>
      </c>
      <c r="G27" s="15">
        <v>89086.07</v>
      </c>
      <c r="H27" s="15">
        <f t="shared" si="1"/>
        <v>425913.93</v>
      </c>
    </row>
    <row r="28" spans="1:8" x14ac:dyDescent="0.2">
      <c r="A28" s="49">
        <v>3500</v>
      </c>
      <c r="B28" s="11" t="s">
        <v>88</v>
      </c>
      <c r="C28" s="15">
        <v>5172726.41</v>
      </c>
      <c r="D28" s="15">
        <v>-3245408.18</v>
      </c>
      <c r="E28" s="15">
        <f t="shared" si="0"/>
        <v>1927318.23</v>
      </c>
      <c r="F28" s="15">
        <v>88441.97</v>
      </c>
      <c r="G28" s="15">
        <v>88441.97</v>
      </c>
      <c r="H28" s="15">
        <f t="shared" si="1"/>
        <v>1838876.26</v>
      </c>
    </row>
    <row r="29" spans="1:8" x14ac:dyDescent="0.2">
      <c r="A29" s="49">
        <v>3600</v>
      </c>
      <c r="B29" s="11" t="s">
        <v>89</v>
      </c>
      <c r="C29" s="15">
        <v>115000</v>
      </c>
      <c r="D29" s="15">
        <v>6000</v>
      </c>
      <c r="E29" s="15">
        <f t="shared" si="0"/>
        <v>121000</v>
      </c>
      <c r="F29" s="15">
        <v>13613.79</v>
      </c>
      <c r="G29" s="15">
        <v>13613.79</v>
      </c>
      <c r="H29" s="15">
        <f t="shared" si="1"/>
        <v>107386.20999999999</v>
      </c>
    </row>
    <row r="30" spans="1:8" x14ac:dyDescent="0.2">
      <c r="A30" s="49">
        <v>3700</v>
      </c>
      <c r="B30" s="11" t="s">
        <v>90</v>
      </c>
      <c r="C30" s="15">
        <v>159500</v>
      </c>
      <c r="D30" s="15">
        <v>0</v>
      </c>
      <c r="E30" s="15">
        <f t="shared" si="0"/>
        <v>159500</v>
      </c>
      <c r="F30" s="15">
        <v>2209.27</v>
      </c>
      <c r="G30" s="15">
        <v>2209.27</v>
      </c>
      <c r="H30" s="15">
        <f t="shared" si="1"/>
        <v>157290.73000000001</v>
      </c>
    </row>
    <row r="31" spans="1:8" x14ac:dyDescent="0.2">
      <c r="A31" s="49">
        <v>3800</v>
      </c>
      <c r="B31" s="11" t="s">
        <v>91</v>
      </c>
      <c r="C31" s="15">
        <v>205000</v>
      </c>
      <c r="D31" s="15">
        <v>0</v>
      </c>
      <c r="E31" s="15">
        <f t="shared" si="0"/>
        <v>205000</v>
      </c>
      <c r="F31" s="15">
        <v>10443.1</v>
      </c>
      <c r="G31" s="15">
        <v>10443.1</v>
      </c>
      <c r="H31" s="15">
        <f t="shared" si="1"/>
        <v>194556.9</v>
      </c>
    </row>
    <row r="32" spans="1:8" x14ac:dyDescent="0.2">
      <c r="A32" s="49">
        <v>3900</v>
      </c>
      <c r="B32" s="11" t="s">
        <v>19</v>
      </c>
      <c r="C32" s="15">
        <v>3634118</v>
      </c>
      <c r="D32" s="15">
        <v>0</v>
      </c>
      <c r="E32" s="15">
        <f t="shared" si="0"/>
        <v>3634118</v>
      </c>
      <c r="F32" s="15">
        <v>727215</v>
      </c>
      <c r="G32" s="15">
        <v>727215</v>
      </c>
      <c r="H32" s="15">
        <f t="shared" si="1"/>
        <v>2906903</v>
      </c>
    </row>
    <row r="33" spans="1:8" x14ac:dyDescent="0.2">
      <c r="A33" s="48" t="s">
        <v>64</v>
      </c>
      <c r="B33" s="7"/>
      <c r="C33" s="15">
        <f>SUM(C34:C42)</f>
        <v>5000</v>
      </c>
      <c r="D33" s="15">
        <f>SUM(D34:D42)</f>
        <v>0</v>
      </c>
      <c r="E33" s="15">
        <f t="shared" si="0"/>
        <v>5000</v>
      </c>
      <c r="F33" s="15">
        <f>SUM(F34:F42)</f>
        <v>0</v>
      </c>
      <c r="G33" s="15">
        <f>SUM(G34:G42)</f>
        <v>0</v>
      </c>
      <c r="H33" s="15">
        <f t="shared" si="1"/>
        <v>5000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5000</v>
      </c>
      <c r="D37" s="15">
        <v>0</v>
      </c>
      <c r="E37" s="15">
        <f t="shared" si="0"/>
        <v>5000</v>
      </c>
      <c r="F37" s="15">
        <v>0</v>
      </c>
      <c r="G37" s="15">
        <v>0</v>
      </c>
      <c r="H37" s="15">
        <f t="shared" si="1"/>
        <v>5000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11993062.300000001</v>
      </c>
      <c r="D43" s="15">
        <f>SUM(D44:D52)</f>
        <v>74750</v>
      </c>
      <c r="E43" s="15">
        <f t="shared" si="0"/>
        <v>12067812.300000001</v>
      </c>
      <c r="F43" s="15">
        <f>SUM(F44:F52)</f>
        <v>74736.94</v>
      </c>
      <c r="G43" s="15">
        <f>SUM(G44:G52)</f>
        <v>74736.94</v>
      </c>
      <c r="H43" s="15">
        <f t="shared" si="1"/>
        <v>11993075.360000001</v>
      </c>
    </row>
    <row r="44" spans="1:8" x14ac:dyDescent="0.2">
      <c r="A44" s="49">
        <v>5100</v>
      </c>
      <c r="B44" s="11" t="s">
        <v>99</v>
      </c>
      <c r="C44" s="15">
        <v>50002</v>
      </c>
      <c r="D44" s="15">
        <v>33610</v>
      </c>
      <c r="E44" s="15">
        <f t="shared" si="0"/>
        <v>83612</v>
      </c>
      <c r="F44" s="15">
        <v>33605.94</v>
      </c>
      <c r="G44" s="15">
        <v>33605.94</v>
      </c>
      <c r="H44" s="15">
        <f t="shared" si="1"/>
        <v>50006.06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3780002</v>
      </c>
      <c r="D47" s="15">
        <v>0</v>
      </c>
      <c r="E47" s="15">
        <f t="shared" si="0"/>
        <v>3780002</v>
      </c>
      <c r="F47" s="15">
        <v>0</v>
      </c>
      <c r="G47" s="15">
        <v>0</v>
      </c>
      <c r="H47" s="15">
        <f t="shared" si="1"/>
        <v>3780002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2230001</v>
      </c>
      <c r="D49" s="15">
        <v>41140</v>
      </c>
      <c r="E49" s="15">
        <f t="shared" si="0"/>
        <v>2271141</v>
      </c>
      <c r="F49" s="15">
        <v>41131</v>
      </c>
      <c r="G49" s="15">
        <v>41131</v>
      </c>
      <c r="H49" s="15">
        <f t="shared" si="1"/>
        <v>2230010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5733057.2999999998</v>
      </c>
      <c r="D51" s="15">
        <v>0</v>
      </c>
      <c r="E51" s="15">
        <f t="shared" si="0"/>
        <v>5733057.2999999998</v>
      </c>
      <c r="F51" s="15">
        <v>0</v>
      </c>
      <c r="G51" s="15">
        <v>0</v>
      </c>
      <c r="H51" s="15">
        <f t="shared" si="1"/>
        <v>5733057.2999999998</v>
      </c>
    </row>
    <row r="52" spans="1:8" x14ac:dyDescent="0.2">
      <c r="A52" s="49">
        <v>5900</v>
      </c>
      <c r="B52" s="11" t="s">
        <v>107</v>
      </c>
      <c r="C52" s="15">
        <v>200000</v>
      </c>
      <c r="D52" s="15">
        <v>0</v>
      </c>
      <c r="E52" s="15">
        <f t="shared" si="0"/>
        <v>200000</v>
      </c>
      <c r="F52" s="15">
        <v>0</v>
      </c>
      <c r="G52" s="15">
        <v>0</v>
      </c>
      <c r="H52" s="15">
        <f t="shared" si="1"/>
        <v>200000</v>
      </c>
    </row>
    <row r="53" spans="1:8" x14ac:dyDescent="0.2">
      <c r="A53" s="48" t="s">
        <v>66</v>
      </c>
      <c r="B53" s="7"/>
      <c r="C53" s="15">
        <f>SUM(C54:C56)</f>
        <v>2192542.85</v>
      </c>
      <c r="D53" s="15">
        <f>SUM(D54:D56)</f>
        <v>3267218.68</v>
      </c>
      <c r="E53" s="15">
        <f t="shared" si="0"/>
        <v>5459761.5300000003</v>
      </c>
      <c r="F53" s="15">
        <f>SUM(F54:F56)</f>
        <v>1633609.34</v>
      </c>
      <c r="G53" s="15">
        <f>SUM(G54:G56)</f>
        <v>1633609.34</v>
      </c>
      <c r="H53" s="15">
        <f t="shared" si="1"/>
        <v>3826152.1900000004</v>
      </c>
    </row>
    <row r="54" spans="1:8" x14ac:dyDescent="0.2">
      <c r="A54" s="49">
        <v>6100</v>
      </c>
      <c r="B54" s="11" t="s">
        <v>108</v>
      </c>
      <c r="C54" s="15">
        <v>700000</v>
      </c>
      <c r="D54" s="15">
        <v>0</v>
      </c>
      <c r="E54" s="15">
        <f t="shared" si="0"/>
        <v>700000</v>
      </c>
      <c r="F54" s="15">
        <v>0</v>
      </c>
      <c r="G54" s="15">
        <v>0</v>
      </c>
      <c r="H54" s="15">
        <f t="shared" si="1"/>
        <v>700000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3267218.68</v>
      </c>
      <c r="E55" s="15">
        <f t="shared" si="0"/>
        <v>3267218.68</v>
      </c>
      <c r="F55" s="15">
        <v>1633609.34</v>
      </c>
      <c r="G55" s="15">
        <v>1633609.34</v>
      </c>
      <c r="H55" s="15">
        <f t="shared" si="1"/>
        <v>1633609.34</v>
      </c>
    </row>
    <row r="56" spans="1:8" x14ac:dyDescent="0.2">
      <c r="A56" s="49">
        <v>6300</v>
      </c>
      <c r="B56" s="11" t="s">
        <v>110</v>
      </c>
      <c r="C56" s="15">
        <v>1492542.85</v>
      </c>
      <c r="D56" s="15">
        <v>0</v>
      </c>
      <c r="E56" s="15">
        <f t="shared" si="0"/>
        <v>1492542.85</v>
      </c>
      <c r="F56" s="15">
        <v>0</v>
      </c>
      <c r="G56" s="15">
        <v>0</v>
      </c>
      <c r="H56" s="15">
        <f t="shared" si="1"/>
        <v>1492542.85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64908388.31000001</v>
      </c>
      <c r="D77" s="17">
        <f t="shared" si="4"/>
        <v>0</v>
      </c>
      <c r="E77" s="17">
        <f t="shared" si="4"/>
        <v>64908388.310000002</v>
      </c>
      <c r="F77" s="17">
        <f t="shared" si="4"/>
        <v>12215123.929999998</v>
      </c>
      <c r="G77" s="17">
        <f t="shared" si="4"/>
        <v>12215123.929999998</v>
      </c>
      <c r="H77" s="17">
        <f t="shared" si="4"/>
        <v>52693264.379999995</v>
      </c>
    </row>
    <row r="79" spans="1:8" s="53" customFormat="1" ht="12" x14ac:dyDescent="0.2">
      <c r="A79" s="52" t="s">
        <v>147</v>
      </c>
      <c r="B79"/>
      <c r="C79"/>
      <c r="D79"/>
    </row>
    <row r="80" spans="1:8" s="53" customFormat="1" ht="12" x14ac:dyDescent="0.2">
      <c r="A80" s="54" t="s">
        <v>148</v>
      </c>
    </row>
    <row r="81" spans="2:6" s="53" customFormat="1" x14ac:dyDescent="0.2"/>
    <row r="82" spans="2:6" s="53" customFormat="1" x14ac:dyDescent="0.2"/>
    <row r="83" spans="2:6" s="53" customFormat="1" x14ac:dyDescent="0.2">
      <c r="B83" s="55" t="s">
        <v>149</v>
      </c>
      <c r="F83" s="55" t="s">
        <v>150</v>
      </c>
    </row>
    <row r="84" spans="2:6" s="53" customFormat="1" x14ac:dyDescent="0.2">
      <c r="B84" s="55"/>
      <c r="F84" s="56"/>
    </row>
    <row r="85" spans="2:6" s="53" customFormat="1" x14ac:dyDescent="0.2">
      <c r="B85" s="55"/>
      <c r="F85" s="56"/>
    </row>
    <row r="86" spans="2:6" s="53" customFormat="1" x14ac:dyDescent="0.2">
      <c r="B86" s="55"/>
      <c r="F86" s="56"/>
    </row>
    <row r="87" spans="2:6" s="53" customFormat="1" x14ac:dyDescent="0.2">
      <c r="B87" s="55"/>
      <c r="F87" s="56"/>
    </row>
    <row r="88" spans="2:6" s="53" customFormat="1" x14ac:dyDescent="0.2">
      <c r="B88" s="55"/>
      <c r="F88" s="56"/>
    </row>
    <row r="89" spans="2:6" s="53" customFormat="1" ht="12" customHeight="1" x14ac:dyDescent="0.2">
      <c r="B89" s="55" t="s">
        <v>151</v>
      </c>
      <c r="F89" s="55" t="s">
        <v>152</v>
      </c>
    </row>
    <row r="90" spans="2:6" s="53" customFormat="1" x14ac:dyDescent="0.2">
      <c r="B90" s="55" t="s">
        <v>153</v>
      </c>
      <c r="F90" s="55" t="s">
        <v>154</v>
      </c>
    </row>
    <row r="91" spans="2:6" s="53" customFormat="1" x14ac:dyDescent="0.2">
      <c r="B91" s="55" t="s">
        <v>155</v>
      </c>
      <c r="F91" s="55" t="s">
        <v>155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51181102362204722" right="0.11811023622047245" top="0.35433070866141736" bottom="0.35433070866141736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workbookViewId="0">
      <selection activeCell="H32" sqref="H32"/>
    </sheetView>
  </sheetViews>
  <sheetFormatPr baseColWidth="10" defaultRowHeight="11.25" x14ac:dyDescent="0.2"/>
  <cols>
    <col min="1" max="1" width="2.83203125" style="1" customWidth="1"/>
    <col min="2" max="2" width="41.5" style="1" customWidth="1"/>
    <col min="3" max="3" width="16.1640625" style="1" customWidth="1"/>
    <col min="4" max="4" width="17.33203125" style="1" customWidth="1"/>
    <col min="5" max="5" width="17.1640625" style="1" customWidth="1"/>
    <col min="6" max="6" width="17.83203125" style="1" customWidth="1"/>
    <col min="7" max="7" width="18" style="1" customWidth="1"/>
    <col min="8" max="8" width="17.5" style="1" customWidth="1"/>
    <col min="9" max="16384" width="12" style="1"/>
  </cols>
  <sheetData>
    <row r="1" spans="1:8" ht="50.1" customHeight="1" x14ac:dyDescent="0.2">
      <c r="A1" s="57" t="s">
        <v>129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50722783.159999996</v>
      </c>
      <c r="D6" s="50">
        <v>-3341968.68</v>
      </c>
      <c r="E6" s="50">
        <f>C6+D6</f>
        <v>47380814.479999997</v>
      </c>
      <c r="F6" s="50">
        <v>10506777.65</v>
      </c>
      <c r="G6" s="50">
        <v>10506777.65</v>
      </c>
      <c r="H6" s="50">
        <f>E6-F6</f>
        <v>36874036.829999998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14185605.15</v>
      </c>
      <c r="D8" s="50">
        <v>3341968.68</v>
      </c>
      <c r="E8" s="50">
        <f>C8+D8</f>
        <v>17527573.830000002</v>
      </c>
      <c r="F8" s="50">
        <v>1708346.28</v>
      </c>
      <c r="G8" s="50">
        <v>1708346.28</v>
      </c>
      <c r="H8" s="50">
        <f>E8-F8</f>
        <v>15819227.550000003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 t="shared" ref="C16:H16" si="0">SUM(C6+C8+C10+C12+C14)</f>
        <v>64908388.309999995</v>
      </c>
      <c r="D16" s="17">
        <f t="shared" si="0"/>
        <v>0</v>
      </c>
      <c r="E16" s="17">
        <f t="shared" si="0"/>
        <v>64908388.310000002</v>
      </c>
      <c r="F16" s="17">
        <f t="shared" si="0"/>
        <v>12215123.93</v>
      </c>
      <c r="G16" s="17">
        <f t="shared" si="0"/>
        <v>12215123.93</v>
      </c>
      <c r="H16" s="17">
        <f t="shared" si="0"/>
        <v>52693264.380000003</v>
      </c>
    </row>
    <row r="18" spans="1:6" s="53" customFormat="1" ht="12" x14ac:dyDescent="0.2">
      <c r="A18" s="52" t="s">
        <v>147</v>
      </c>
      <c r="B18"/>
      <c r="C18"/>
      <c r="D18"/>
    </row>
    <row r="19" spans="1:6" s="53" customFormat="1" ht="12" x14ac:dyDescent="0.2">
      <c r="A19" s="54" t="s">
        <v>148</v>
      </c>
    </row>
    <row r="20" spans="1:6" s="53" customFormat="1" ht="12" x14ac:dyDescent="0.2">
      <c r="A20" s="54"/>
    </row>
    <row r="21" spans="1:6" s="53" customFormat="1" ht="12" x14ac:dyDescent="0.2">
      <c r="A21" s="54"/>
    </row>
    <row r="22" spans="1:6" s="53" customFormat="1" x14ac:dyDescent="0.2"/>
    <row r="23" spans="1:6" s="53" customFormat="1" x14ac:dyDescent="0.2"/>
    <row r="24" spans="1:6" s="53" customFormat="1" x14ac:dyDescent="0.2"/>
    <row r="25" spans="1:6" s="53" customFormat="1" x14ac:dyDescent="0.2">
      <c r="B25" s="55" t="s">
        <v>149</v>
      </c>
      <c r="F25" s="55" t="s">
        <v>150</v>
      </c>
    </row>
    <row r="26" spans="1:6" s="53" customFormat="1" x14ac:dyDescent="0.2">
      <c r="B26" s="55"/>
      <c r="C26" s="55"/>
    </row>
    <row r="27" spans="1:6" s="53" customFormat="1" x14ac:dyDescent="0.2">
      <c r="B27" s="55"/>
      <c r="C27" s="55"/>
    </row>
    <row r="28" spans="1:6" s="53" customFormat="1" x14ac:dyDescent="0.2">
      <c r="B28" s="55"/>
      <c r="C28" s="55"/>
    </row>
    <row r="29" spans="1:6" s="53" customFormat="1" x14ac:dyDescent="0.2">
      <c r="B29" s="55"/>
      <c r="C29" s="55"/>
    </row>
    <row r="30" spans="1:6" s="53" customFormat="1" x14ac:dyDescent="0.2">
      <c r="B30" s="55"/>
      <c r="C30" s="55"/>
    </row>
    <row r="31" spans="1:6" s="53" customFormat="1" ht="12" customHeight="1" x14ac:dyDescent="0.2">
      <c r="B31" s="55" t="s">
        <v>151</v>
      </c>
      <c r="F31" s="55" t="s">
        <v>152</v>
      </c>
    </row>
    <row r="32" spans="1:6" s="53" customFormat="1" x14ac:dyDescent="0.2">
      <c r="B32" s="55" t="s">
        <v>153</v>
      </c>
      <c r="F32" s="55" t="s">
        <v>154</v>
      </c>
    </row>
    <row r="33" spans="2:6" s="53" customFormat="1" x14ac:dyDescent="0.2">
      <c r="B33" s="55" t="s">
        <v>155</v>
      </c>
      <c r="F33" s="55" t="s">
        <v>155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opLeftCell="A28" workbookViewId="0">
      <selection activeCell="F71" sqref="F71"/>
    </sheetView>
  </sheetViews>
  <sheetFormatPr baseColWidth="10" defaultRowHeight="11.25" x14ac:dyDescent="0.2"/>
  <cols>
    <col min="1" max="1" width="2.83203125" style="1" customWidth="1"/>
    <col min="2" max="2" width="58.1640625" style="1" customWidth="1"/>
    <col min="3" max="3" width="15.6640625" style="1" customWidth="1"/>
    <col min="4" max="4" width="15.83203125" style="1" customWidth="1"/>
    <col min="5" max="5" width="15.5" style="1" customWidth="1"/>
    <col min="6" max="6" width="15.6640625" style="1" customWidth="1"/>
    <col min="7" max="7" width="15.33203125" style="1" customWidth="1"/>
    <col min="8" max="8" width="16.1640625" style="1" customWidth="1"/>
    <col min="9" max="16384" width="12" style="1"/>
  </cols>
  <sheetData>
    <row r="1" spans="1:8" ht="45" customHeight="1" x14ac:dyDescent="0.2">
      <c r="A1" s="57" t="s">
        <v>143</v>
      </c>
      <c r="B1" s="58"/>
      <c r="C1" s="58"/>
      <c r="D1" s="58"/>
      <c r="E1" s="58"/>
      <c r="F1" s="58"/>
      <c r="G1" s="58"/>
      <c r="H1" s="59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2" t="s">
        <v>54</v>
      </c>
      <c r="B3" s="63"/>
      <c r="C3" s="57" t="s">
        <v>60</v>
      </c>
      <c r="D3" s="58"/>
      <c r="E3" s="58"/>
      <c r="F3" s="58"/>
      <c r="G3" s="59"/>
      <c r="H3" s="60" t="s">
        <v>59</v>
      </c>
    </row>
    <row r="4" spans="1:8" ht="24.95" customHeight="1" x14ac:dyDescent="0.2">
      <c r="A4" s="64"/>
      <c r="B4" s="65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1"/>
    </row>
    <row r="5" spans="1:8" x14ac:dyDescent="0.2">
      <c r="A5" s="66"/>
      <c r="B5" s="67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1990697.76</v>
      </c>
      <c r="D7" s="15">
        <v>0</v>
      </c>
      <c r="E7" s="15">
        <f>C7+D7</f>
        <v>1990697.76</v>
      </c>
      <c r="F7" s="15">
        <v>464829.59</v>
      </c>
      <c r="G7" s="15">
        <v>464829.59</v>
      </c>
      <c r="H7" s="15">
        <f>E7-F7</f>
        <v>1525868.17</v>
      </c>
    </row>
    <row r="8" spans="1:8" x14ac:dyDescent="0.2">
      <c r="A8" s="4" t="s">
        <v>131</v>
      </c>
      <c r="B8" s="22"/>
      <c r="C8" s="15">
        <v>1008727.72</v>
      </c>
      <c r="D8" s="15">
        <v>6500</v>
      </c>
      <c r="E8" s="15">
        <f t="shared" ref="E8:E13" si="0">C8+D8</f>
        <v>1015227.72</v>
      </c>
      <c r="F8" s="15">
        <v>206258.54</v>
      </c>
      <c r="G8" s="15">
        <v>206258.54</v>
      </c>
      <c r="H8" s="15">
        <f t="shared" ref="H8:H13" si="1">E8-F8</f>
        <v>808969.17999999993</v>
      </c>
    </row>
    <row r="9" spans="1:8" x14ac:dyDescent="0.2">
      <c r="A9" s="4" t="s">
        <v>132</v>
      </c>
      <c r="B9" s="22"/>
      <c r="C9" s="15">
        <v>22944389.800000001</v>
      </c>
      <c r="D9" s="15">
        <v>-3578898.68</v>
      </c>
      <c r="E9" s="15">
        <f t="shared" si="0"/>
        <v>19365491.120000001</v>
      </c>
      <c r="F9" s="15">
        <v>1791027.52</v>
      </c>
      <c r="G9" s="15">
        <v>1791027.52</v>
      </c>
      <c r="H9" s="15">
        <f t="shared" si="1"/>
        <v>17574463.600000001</v>
      </c>
    </row>
    <row r="10" spans="1:8" x14ac:dyDescent="0.2">
      <c r="A10" s="4" t="s">
        <v>133</v>
      </c>
      <c r="B10" s="22"/>
      <c r="C10" s="15">
        <v>4818132.38</v>
      </c>
      <c r="D10" s="15">
        <v>6500</v>
      </c>
      <c r="E10" s="15">
        <f t="shared" si="0"/>
        <v>4824632.38</v>
      </c>
      <c r="F10" s="15">
        <v>1047266.55</v>
      </c>
      <c r="G10" s="15">
        <v>1047266.55</v>
      </c>
      <c r="H10" s="15">
        <f t="shared" si="1"/>
        <v>3777365.83</v>
      </c>
    </row>
    <row r="11" spans="1:8" x14ac:dyDescent="0.2">
      <c r="A11" s="4" t="s">
        <v>134</v>
      </c>
      <c r="B11" s="22"/>
      <c r="C11" s="15">
        <v>1620099.65</v>
      </c>
      <c r="D11" s="15">
        <v>0</v>
      </c>
      <c r="E11" s="15">
        <f t="shared" si="0"/>
        <v>1620099.65</v>
      </c>
      <c r="F11" s="15">
        <v>271070.74</v>
      </c>
      <c r="G11" s="15">
        <v>271070.74</v>
      </c>
      <c r="H11" s="15">
        <f t="shared" si="1"/>
        <v>1349028.91</v>
      </c>
    </row>
    <row r="12" spans="1:8" x14ac:dyDescent="0.2">
      <c r="A12" s="4" t="s">
        <v>135</v>
      </c>
      <c r="B12" s="22"/>
      <c r="C12" s="15">
        <v>4105914.14</v>
      </c>
      <c r="D12" s="15">
        <v>3267218.68</v>
      </c>
      <c r="E12" s="15">
        <f t="shared" si="0"/>
        <v>7373132.8200000003</v>
      </c>
      <c r="F12" s="15">
        <v>1926061.25</v>
      </c>
      <c r="G12" s="15">
        <v>1926061.25</v>
      </c>
      <c r="H12" s="15">
        <f t="shared" si="1"/>
        <v>5447071.5700000003</v>
      </c>
    </row>
    <row r="13" spans="1:8" x14ac:dyDescent="0.2">
      <c r="A13" s="4" t="s">
        <v>136</v>
      </c>
      <c r="B13" s="22"/>
      <c r="C13" s="15">
        <v>805182.44</v>
      </c>
      <c r="D13" s="15">
        <v>6000</v>
      </c>
      <c r="E13" s="15">
        <f t="shared" si="0"/>
        <v>811182.44</v>
      </c>
      <c r="F13" s="15">
        <v>132905.29</v>
      </c>
      <c r="G13" s="15">
        <v>132905.29</v>
      </c>
      <c r="H13" s="15">
        <f t="shared" si="1"/>
        <v>678277.14999999991</v>
      </c>
    </row>
    <row r="14" spans="1:8" x14ac:dyDescent="0.2">
      <c r="A14" s="4" t="s">
        <v>137</v>
      </c>
      <c r="B14" s="22"/>
      <c r="C14" s="15">
        <v>1335365.31</v>
      </c>
      <c r="D14" s="15">
        <v>0</v>
      </c>
      <c r="E14" s="15">
        <f t="shared" ref="E14:E19" si="2">C14+D14</f>
        <v>1335365.31</v>
      </c>
      <c r="F14" s="15">
        <v>283129.58</v>
      </c>
      <c r="G14" s="15">
        <v>283129.58</v>
      </c>
      <c r="H14" s="15">
        <f t="shared" ref="H14:H19" si="3">E14-F14</f>
        <v>1052235.73</v>
      </c>
    </row>
    <row r="15" spans="1:8" x14ac:dyDescent="0.2">
      <c r="A15" s="4" t="s">
        <v>138</v>
      </c>
      <c r="B15" s="22"/>
      <c r="C15" s="15">
        <v>8527739.4000000004</v>
      </c>
      <c r="D15" s="15">
        <v>0</v>
      </c>
      <c r="E15" s="15">
        <f t="shared" si="2"/>
        <v>8527739.4000000004</v>
      </c>
      <c r="F15" s="15">
        <v>2088657.03</v>
      </c>
      <c r="G15" s="15">
        <v>2088657.03</v>
      </c>
      <c r="H15" s="15">
        <f t="shared" si="3"/>
        <v>6439082.3700000001</v>
      </c>
    </row>
    <row r="16" spans="1:8" x14ac:dyDescent="0.2">
      <c r="A16" s="4" t="s">
        <v>139</v>
      </c>
      <c r="B16" s="22"/>
      <c r="C16" s="15">
        <v>851598.68</v>
      </c>
      <c r="D16" s="15">
        <v>4390</v>
      </c>
      <c r="E16" s="15">
        <f t="shared" si="2"/>
        <v>855988.68</v>
      </c>
      <c r="F16" s="15">
        <v>238123.51</v>
      </c>
      <c r="G16" s="15">
        <v>238123.51</v>
      </c>
      <c r="H16" s="15">
        <f t="shared" si="3"/>
        <v>617865.17000000004</v>
      </c>
    </row>
    <row r="17" spans="1:8" x14ac:dyDescent="0.2">
      <c r="A17" s="4" t="s">
        <v>140</v>
      </c>
      <c r="B17" s="22"/>
      <c r="C17" s="15">
        <v>12011036.34</v>
      </c>
      <c r="D17" s="15">
        <v>261850</v>
      </c>
      <c r="E17" s="15">
        <f t="shared" si="2"/>
        <v>12272886.34</v>
      </c>
      <c r="F17" s="15">
        <v>2639030.46</v>
      </c>
      <c r="G17" s="15">
        <v>2639030.46</v>
      </c>
      <c r="H17" s="15">
        <f t="shared" si="3"/>
        <v>9633855.879999999</v>
      </c>
    </row>
    <row r="18" spans="1:8" x14ac:dyDescent="0.2">
      <c r="A18" s="4" t="s">
        <v>141</v>
      </c>
      <c r="B18" s="22"/>
      <c r="C18" s="15">
        <v>4580848.62</v>
      </c>
      <c r="D18" s="15">
        <v>26440</v>
      </c>
      <c r="E18" s="15">
        <f t="shared" si="2"/>
        <v>4607288.62</v>
      </c>
      <c r="F18" s="15">
        <v>1086543.5</v>
      </c>
      <c r="G18" s="15">
        <v>1086543.5</v>
      </c>
      <c r="H18" s="15">
        <f t="shared" si="3"/>
        <v>3520745.12</v>
      </c>
    </row>
    <row r="19" spans="1:8" x14ac:dyDescent="0.2">
      <c r="A19" s="4" t="s">
        <v>142</v>
      </c>
      <c r="B19" s="22"/>
      <c r="C19" s="15">
        <v>308656.07</v>
      </c>
      <c r="D19" s="15">
        <v>0</v>
      </c>
      <c r="E19" s="15">
        <f t="shared" si="2"/>
        <v>308656.07</v>
      </c>
      <c r="F19" s="15">
        <v>40220.370000000003</v>
      </c>
      <c r="G19" s="15">
        <v>40220.370000000003</v>
      </c>
      <c r="H19" s="15">
        <f t="shared" si="3"/>
        <v>268435.7</v>
      </c>
    </row>
    <row r="20" spans="1:8" x14ac:dyDescent="0.2">
      <c r="A20" s="4"/>
      <c r="B20" s="22"/>
      <c r="C20" s="15"/>
      <c r="D20" s="15"/>
      <c r="E20" s="15"/>
      <c r="F20" s="15"/>
      <c r="G20" s="15"/>
      <c r="H20" s="15"/>
    </row>
    <row r="21" spans="1:8" x14ac:dyDescent="0.2">
      <c r="A21" s="4"/>
      <c r="B21" s="25"/>
      <c r="C21" s="16"/>
      <c r="D21" s="16"/>
      <c r="E21" s="16"/>
      <c r="F21" s="16"/>
      <c r="G21" s="16"/>
      <c r="H21" s="16"/>
    </row>
    <row r="22" spans="1:8" x14ac:dyDescent="0.2">
      <c r="A22" s="26"/>
      <c r="B22" s="47" t="s">
        <v>53</v>
      </c>
      <c r="C22" s="23">
        <f t="shared" ref="C22:H22" si="4">SUM(C7:C21)</f>
        <v>64908388.309999987</v>
      </c>
      <c r="D22" s="23">
        <f t="shared" si="4"/>
        <v>0</v>
      </c>
      <c r="E22" s="23">
        <f t="shared" si="4"/>
        <v>64908388.310000002</v>
      </c>
      <c r="F22" s="23">
        <f t="shared" si="4"/>
        <v>12215123.930000002</v>
      </c>
      <c r="G22" s="23">
        <f t="shared" si="4"/>
        <v>12215123.930000002</v>
      </c>
      <c r="H22" s="23">
        <f t="shared" si="4"/>
        <v>52693264.380000003</v>
      </c>
    </row>
    <row r="25" spans="1:8" ht="45" customHeight="1" x14ac:dyDescent="0.2">
      <c r="A25" s="57" t="s">
        <v>144</v>
      </c>
      <c r="B25" s="58"/>
      <c r="C25" s="58"/>
      <c r="D25" s="58"/>
      <c r="E25" s="58"/>
      <c r="F25" s="58"/>
      <c r="G25" s="58"/>
      <c r="H25" s="59"/>
    </row>
    <row r="27" spans="1:8" x14ac:dyDescent="0.2">
      <c r="A27" s="62" t="s">
        <v>54</v>
      </c>
      <c r="B27" s="63"/>
      <c r="C27" s="57" t="s">
        <v>60</v>
      </c>
      <c r="D27" s="58"/>
      <c r="E27" s="58"/>
      <c r="F27" s="58"/>
      <c r="G27" s="59"/>
      <c r="H27" s="60" t="s">
        <v>59</v>
      </c>
    </row>
    <row r="28" spans="1:8" ht="22.5" x14ac:dyDescent="0.2">
      <c r="A28" s="64"/>
      <c r="B28" s="65"/>
      <c r="C28" s="9" t="s">
        <v>55</v>
      </c>
      <c r="D28" s="9" t="s">
        <v>125</v>
      </c>
      <c r="E28" s="9" t="s">
        <v>56</v>
      </c>
      <c r="F28" s="9" t="s">
        <v>57</v>
      </c>
      <c r="G28" s="9" t="s">
        <v>58</v>
      </c>
      <c r="H28" s="61"/>
    </row>
    <row r="29" spans="1:8" x14ac:dyDescent="0.2">
      <c r="A29" s="66"/>
      <c r="B29" s="67"/>
      <c r="C29" s="10">
        <v>1</v>
      </c>
      <c r="D29" s="10">
        <v>2</v>
      </c>
      <c r="E29" s="10" t="s">
        <v>126</v>
      </c>
      <c r="F29" s="10">
        <v>4</v>
      </c>
      <c r="G29" s="10">
        <v>5</v>
      </c>
      <c r="H29" s="10" t="s">
        <v>127</v>
      </c>
    </row>
    <row r="30" spans="1:8" x14ac:dyDescent="0.2">
      <c r="A30" s="28"/>
      <c r="B30" s="29"/>
      <c r="C30" s="33"/>
      <c r="D30" s="33"/>
      <c r="E30" s="33"/>
      <c r="F30" s="33"/>
      <c r="G30" s="33"/>
      <c r="H30" s="33"/>
    </row>
    <row r="31" spans="1:8" x14ac:dyDescent="0.2">
      <c r="A31" s="4" t="s">
        <v>8</v>
      </c>
      <c r="B31" s="2"/>
      <c r="C31" s="34">
        <v>0</v>
      </c>
      <c r="D31" s="34">
        <v>0</v>
      </c>
      <c r="E31" s="34">
        <f>C31+D31</f>
        <v>0</v>
      </c>
      <c r="F31" s="34">
        <v>0</v>
      </c>
      <c r="G31" s="34">
        <v>0</v>
      </c>
      <c r="H31" s="34">
        <f>E31-F31</f>
        <v>0</v>
      </c>
    </row>
    <row r="32" spans="1:8" x14ac:dyDescent="0.2">
      <c r="A32" s="4" t="s">
        <v>9</v>
      </c>
      <c r="B32" s="2"/>
      <c r="C32" s="34">
        <v>0</v>
      </c>
      <c r="D32" s="34">
        <v>0</v>
      </c>
      <c r="E32" s="34">
        <f>C32+D32</f>
        <v>0</v>
      </c>
      <c r="F32" s="34">
        <v>0</v>
      </c>
      <c r="G32" s="34">
        <v>0</v>
      </c>
      <c r="H32" s="34">
        <f>E32-F32</f>
        <v>0</v>
      </c>
    </row>
    <row r="33" spans="1:8" x14ac:dyDescent="0.2">
      <c r="A33" s="4" t="s">
        <v>10</v>
      </c>
      <c r="B33" s="2"/>
      <c r="C33" s="34">
        <v>0</v>
      </c>
      <c r="D33" s="34">
        <v>0</v>
      </c>
      <c r="E33" s="34">
        <f>C33+D33</f>
        <v>0</v>
      </c>
      <c r="F33" s="34">
        <v>0</v>
      </c>
      <c r="G33" s="34">
        <v>0</v>
      </c>
      <c r="H33" s="34">
        <f>E33-F33</f>
        <v>0</v>
      </c>
    </row>
    <row r="34" spans="1:8" x14ac:dyDescent="0.2">
      <c r="A34" s="4" t="s">
        <v>11</v>
      </c>
      <c r="B34" s="2"/>
      <c r="C34" s="34">
        <v>0</v>
      </c>
      <c r="D34" s="34">
        <v>0</v>
      </c>
      <c r="E34" s="34">
        <f>C34+D34</f>
        <v>0</v>
      </c>
      <c r="F34" s="34">
        <v>0</v>
      </c>
      <c r="G34" s="34">
        <v>0</v>
      </c>
      <c r="H34" s="34">
        <f>E34-F34</f>
        <v>0</v>
      </c>
    </row>
    <row r="35" spans="1:8" x14ac:dyDescent="0.2">
      <c r="A35" s="4"/>
      <c r="B35" s="2"/>
      <c r="C35" s="35"/>
      <c r="D35" s="35"/>
      <c r="E35" s="35"/>
      <c r="F35" s="35"/>
      <c r="G35" s="35"/>
      <c r="H35" s="35"/>
    </row>
    <row r="36" spans="1:8" x14ac:dyDescent="0.2">
      <c r="A36" s="26"/>
      <c r="B36" s="47" t="s">
        <v>53</v>
      </c>
      <c r="C36" s="23">
        <f>SUM(C31:C35)</f>
        <v>0</v>
      </c>
      <c r="D36" s="23">
        <f>SUM(D31:D35)</f>
        <v>0</v>
      </c>
      <c r="E36" s="23">
        <f>SUM(E31:E34)</f>
        <v>0</v>
      </c>
      <c r="F36" s="23">
        <f>SUM(F31:F34)</f>
        <v>0</v>
      </c>
      <c r="G36" s="23">
        <f>SUM(G31:G34)</f>
        <v>0</v>
      </c>
      <c r="H36" s="23">
        <f>SUM(H31:H34)</f>
        <v>0</v>
      </c>
    </row>
    <row r="39" spans="1:8" ht="45" customHeight="1" x14ac:dyDescent="0.2">
      <c r="A39" s="57" t="s">
        <v>145</v>
      </c>
      <c r="B39" s="58"/>
      <c r="C39" s="58"/>
      <c r="D39" s="58"/>
      <c r="E39" s="58"/>
      <c r="F39" s="58"/>
      <c r="G39" s="58"/>
      <c r="H39" s="59"/>
    </row>
    <row r="40" spans="1:8" x14ac:dyDescent="0.2">
      <c r="A40" s="62" t="s">
        <v>54</v>
      </c>
      <c r="B40" s="63"/>
      <c r="C40" s="57" t="s">
        <v>60</v>
      </c>
      <c r="D40" s="58"/>
      <c r="E40" s="58"/>
      <c r="F40" s="58"/>
      <c r="G40" s="59"/>
      <c r="H40" s="60" t="s">
        <v>59</v>
      </c>
    </row>
    <row r="41" spans="1:8" ht="22.5" x14ac:dyDescent="0.2">
      <c r="A41" s="64"/>
      <c r="B41" s="65"/>
      <c r="C41" s="9" t="s">
        <v>55</v>
      </c>
      <c r="D41" s="9" t="s">
        <v>125</v>
      </c>
      <c r="E41" s="9" t="s">
        <v>56</v>
      </c>
      <c r="F41" s="9" t="s">
        <v>57</v>
      </c>
      <c r="G41" s="9" t="s">
        <v>58</v>
      </c>
      <c r="H41" s="61"/>
    </row>
    <row r="42" spans="1:8" x14ac:dyDescent="0.2">
      <c r="A42" s="66"/>
      <c r="B42" s="67"/>
      <c r="C42" s="10">
        <v>1</v>
      </c>
      <c r="D42" s="10">
        <v>2</v>
      </c>
      <c r="E42" s="10" t="s">
        <v>126</v>
      </c>
      <c r="F42" s="10">
        <v>4</v>
      </c>
      <c r="G42" s="10">
        <v>5</v>
      </c>
      <c r="H42" s="10" t="s">
        <v>127</v>
      </c>
    </row>
    <row r="43" spans="1:8" x14ac:dyDescent="0.2">
      <c r="A43" s="28"/>
      <c r="B43" s="29"/>
      <c r="C43" s="33"/>
      <c r="D43" s="33"/>
      <c r="E43" s="33"/>
      <c r="F43" s="33"/>
      <c r="G43" s="33"/>
      <c r="H43" s="33"/>
    </row>
    <row r="44" spans="1:8" ht="22.5" x14ac:dyDescent="0.2">
      <c r="A44" s="4"/>
      <c r="B44" s="31" t="s">
        <v>13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x14ac:dyDescent="0.2">
      <c r="A46" s="4"/>
      <c r="B46" s="31" t="s">
        <v>12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14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26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ht="22.5" x14ac:dyDescent="0.2">
      <c r="A52" s="4"/>
      <c r="B52" s="31" t="s">
        <v>27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4"/>
      <c r="B53" s="31"/>
      <c r="C53" s="34"/>
      <c r="D53" s="34"/>
      <c r="E53" s="34"/>
      <c r="F53" s="34"/>
      <c r="G53" s="34"/>
      <c r="H53" s="34"/>
    </row>
    <row r="54" spans="1:8" ht="22.5" x14ac:dyDescent="0.2">
      <c r="A54" s="4"/>
      <c r="B54" s="31" t="s">
        <v>34</v>
      </c>
      <c r="C54" s="34">
        <v>0</v>
      </c>
      <c r="D54" s="34">
        <v>0</v>
      </c>
      <c r="E54" s="34">
        <f>C54+D54</f>
        <v>0</v>
      </c>
      <c r="F54" s="34">
        <v>0</v>
      </c>
      <c r="G54" s="34">
        <v>0</v>
      </c>
      <c r="H54" s="34">
        <f>E54-F54</f>
        <v>0</v>
      </c>
    </row>
    <row r="55" spans="1:8" x14ac:dyDescent="0.2">
      <c r="A55" s="4"/>
      <c r="B55" s="31"/>
      <c r="C55" s="34"/>
      <c r="D55" s="34"/>
      <c r="E55" s="34"/>
      <c r="F55" s="34"/>
      <c r="G55" s="34"/>
      <c r="H55" s="34"/>
    </row>
    <row r="56" spans="1:8" ht="22.5" x14ac:dyDescent="0.2">
      <c r="A56" s="4"/>
      <c r="B56" s="31" t="s">
        <v>15</v>
      </c>
      <c r="C56" s="34">
        <v>0</v>
      </c>
      <c r="D56" s="34">
        <v>0</v>
      </c>
      <c r="E56" s="34">
        <f>C56+D56</f>
        <v>0</v>
      </c>
      <c r="F56" s="34">
        <v>0</v>
      </c>
      <c r="G56" s="34">
        <v>0</v>
      </c>
      <c r="H56" s="34">
        <f>E56-F56</f>
        <v>0</v>
      </c>
    </row>
    <row r="57" spans="1:8" x14ac:dyDescent="0.2">
      <c r="A57" s="30"/>
      <c r="B57" s="32"/>
      <c r="C57" s="35"/>
      <c r="D57" s="35"/>
      <c r="E57" s="35"/>
      <c r="F57" s="35"/>
      <c r="G57" s="35"/>
      <c r="H57" s="35"/>
    </row>
    <row r="58" spans="1:8" x14ac:dyDescent="0.2">
      <c r="A58" s="26"/>
      <c r="B58" s="47" t="s">
        <v>53</v>
      </c>
      <c r="C58" s="23">
        <f t="shared" ref="C58:H58" si="5">SUM(C44:C56)</f>
        <v>0</v>
      </c>
      <c r="D58" s="23">
        <f t="shared" si="5"/>
        <v>0</v>
      </c>
      <c r="E58" s="23">
        <f t="shared" si="5"/>
        <v>0</v>
      </c>
      <c r="F58" s="23">
        <f t="shared" si="5"/>
        <v>0</v>
      </c>
      <c r="G58" s="23">
        <f t="shared" si="5"/>
        <v>0</v>
      </c>
      <c r="H58" s="23">
        <f t="shared" si="5"/>
        <v>0</v>
      </c>
    </row>
    <row r="60" spans="1:8" s="53" customFormat="1" ht="12" x14ac:dyDescent="0.2">
      <c r="A60" s="52" t="s">
        <v>147</v>
      </c>
      <c r="B60"/>
      <c r="C60"/>
      <c r="D60"/>
    </row>
    <row r="61" spans="1:8" s="53" customFormat="1" ht="12" x14ac:dyDescent="0.2">
      <c r="A61" s="54" t="s">
        <v>148</v>
      </c>
    </row>
    <row r="62" spans="1:8" s="53" customFormat="1" x14ac:dyDescent="0.2"/>
    <row r="63" spans="1:8" s="53" customFormat="1" x14ac:dyDescent="0.2"/>
    <row r="64" spans="1:8" s="53" customFormat="1" x14ac:dyDescent="0.2"/>
    <row r="65" spans="2:6" s="53" customFormat="1" x14ac:dyDescent="0.2">
      <c r="B65" s="55" t="s">
        <v>149</v>
      </c>
      <c r="F65" s="55" t="s">
        <v>150</v>
      </c>
    </row>
    <row r="66" spans="2:6" s="53" customFormat="1" x14ac:dyDescent="0.2">
      <c r="B66" s="55"/>
    </row>
    <row r="67" spans="2:6" s="53" customFormat="1" x14ac:dyDescent="0.2">
      <c r="B67" s="55"/>
    </row>
    <row r="68" spans="2:6" s="53" customFormat="1" x14ac:dyDescent="0.2">
      <c r="B68" s="55"/>
    </row>
    <row r="69" spans="2:6" s="53" customFormat="1" x14ac:dyDescent="0.2">
      <c r="B69" s="55"/>
    </row>
    <row r="70" spans="2:6" s="53" customFormat="1" x14ac:dyDescent="0.2">
      <c r="B70" s="55"/>
    </row>
    <row r="71" spans="2:6" s="53" customFormat="1" ht="12" customHeight="1" x14ac:dyDescent="0.2">
      <c r="B71" s="55" t="s">
        <v>151</v>
      </c>
      <c r="F71" s="55" t="s">
        <v>152</v>
      </c>
    </row>
    <row r="72" spans="2:6" s="53" customFormat="1" x14ac:dyDescent="0.2">
      <c r="B72" s="55" t="s">
        <v>153</v>
      </c>
      <c r="F72" s="55" t="s">
        <v>154</v>
      </c>
    </row>
    <row r="73" spans="2:6" s="53" customFormat="1" x14ac:dyDescent="0.2">
      <c r="B73" s="55" t="s">
        <v>155</v>
      </c>
      <c r="F73" s="55" t="s">
        <v>155</v>
      </c>
    </row>
  </sheetData>
  <sheetProtection formatCells="0" formatColumns="0" formatRows="0" insertRows="0" deleteRows="0" autoFilter="0"/>
  <mergeCells count="12">
    <mergeCell ref="A1:H1"/>
    <mergeCell ref="A3:B5"/>
    <mergeCell ref="A25:H25"/>
    <mergeCell ref="A27:B29"/>
    <mergeCell ref="C3:G3"/>
    <mergeCell ref="H3:H4"/>
    <mergeCell ref="A39:H39"/>
    <mergeCell ref="A40:B42"/>
    <mergeCell ref="C40:G40"/>
    <mergeCell ref="H40:H41"/>
    <mergeCell ref="C27:G27"/>
    <mergeCell ref="H27:H28"/>
  </mergeCells>
  <printOptions horizontalCentered="1"/>
  <pageMargins left="0.51181102362204722" right="0.31496062992125984" top="0.35433070866141736" bottom="0.35433070866141736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1.1640625" style="3" customWidth="1"/>
    <col min="3" max="3" width="15.1640625" style="3" customWidth="1"/>
    <col min="4" max="4" width="16" style="3" customWidth="1"/>
    <col min="5" max="5" width="17.1640625" style="3" customWidth="1"/>
    <col min="6" max="6" width="15.83203125" style="3" customWidth="1"/>
    <col min="7" max="7" width="15.5" style="3" customWidth="1"/>
    <col min="8" max="8" width="16.1640625" style="3" customWidth="1"/>
    <col min="9" max="16384" width="12" style="3"/>
  </cols>
  <sheetData>
    <row r="1" spans="1:8" ht="50.1" customHeight="1" x14ac:dyDescent="0.2">
      <c r="A1" s="57" t="s">
        <v>146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64908388.310000002</v>
      </c>
      <c r="D16" s="15">
        <f t="shared" si="3"/>
        <v>0</v>
      </c>
      <c r="E16" s="15">
        <f t="shared" si="3"/>
        <v>64908388.310000002</v>
      </c>
      <c r="F16" s="15">
        <f t="shared" si="3"/>
        <v>12215123.93</v>
      </c>
      <c r="G16" s="15">
        <f t="shared" si="3"/>
        <v>12215123.93</v>
      </c>
      <c r="H16" s="15">
        <f t="shared" si="3"/>
        <v>52693264.380000003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64908388.310000002</v>
      </c>
      <c r="D18" s="15">
        <v>0</v>
      </c>
      <c r="E18" s="15">
        <f t="shared" ref="E18:E23" si="5">C18+D18</f>
        <v>64908388.310000002</v>
      </c>
      <c r="F18" s="15">
        <v>12215123.93</v>
      </c>
      <c r="G18" s="15">
        <v>12215123.93</v>
      </c>
      <c r="H18" s="15">
        <f t="shared" si="4"/>
        <v>52693264.380000003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>C38+D38</f>
        <v>0</v>
      </c>
      <c r="F38" s="15">
        <v>0</v>
      </c>
      <c r="G38" s="15">
        <v>0</v>
      </c>
      <c r="H38" s="15">
        <f>E38-F38</f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>C39+D39</f>
        <v>0</v>
      </c>
      <c r="F39" s="15">
        <v>0</v>
      </c>
      <c r="G39" s="15">
        <v>0</v>
      </c>
      <c r="H39" s="15">
        <f>E39-F39</f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>C40+D40</f>
        <v>0</v>
      </c>
      <c r="F40" s="15">
        <v>0</v>
      </c>
      <c r="G40" s="15">
        <v>0</v>
      </c>
      <c r="H40" s="15">
        <f>E40-F40</f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0">SUM(C36+C25+C16+C6)</f>
        <v>64908388.310000002</v>
      </c>
      <c r="D42" s="23">
        <f t="shared" si="10"/>
        <v>0</v>
      </c>
      <c r="E42" s="23">
        <f t="shared" si="10"/>
        <v>64908388.310000002</v>
      </c>
      <c r="F42" s="23">
        <f t="shared" si="10"/>
        <v>12215123.93</v>
      </c>
      <c r="G42" s="23">
        <f t="shared" si="10"/>
        <v>12215123.93</v>
      </c>
      <c r="H42" s="23">
        <f t="shared" si="10"/>
        <v>52693264.380000003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s="53" customFormat="1" ht="12" x14ac:dyDescent="0.2">
      <c r="A44" s="52" t="s">
        <v>147</v>
      </c>
      <c r="B44"/>
      <c r="C44"/>
      <c r="D44"/>
    </row>
    <row r="45" spans="1:8" s="53" customFormat="1" ht="12" x14ac:dyDescent="0.2">
      <c r="A45" s="54" t="s">
        <v>148</v>
      </c>
    </row>
    <row r="46" spans="1:8" s="53" customFormat="1" x14ac:dyDescent="0.2"/>
    <row r="47" spans="1:8" s="53" customFormat="1" x14ac:dyDescent="0.2"/>
    <row r="48" spans="1:8" s="53" customFormat="1" x14ac:dyDescent="0.2"/>
    <row r="49" spans="2:6" s="53" customFormat="1" x14ac:dyDescent="0.2">
      <c r="B49" s="55" t="s">
        <v>149</v>
      </c>
      <c r="F49" s="55" t="s">
        <v>150</v>
      </c>
    </row>
    <row r="50" spans="2:6" s="53" customFormat="1" x14ac:dyDescent="0.2">
      <c r="B50" s="55"/>
    </row>
    <row r="51" spans="2:6" s="53" customFormat="1" x14ac:dyDescent="0.2">
      <c r="B51" s="55"/>
    </row>
    <row r="52" spans="2:6" s="53" customFormat="1" x14ac:dyDescent="0.2">
      <c r="B52" s="55"/>
    </row>
    <row r="53" spans="2:6" s="53" customFormat="1" x14ac:dyDescent="0.2">
      <c r="B53" s="55"/>
    </row>
    <row r="54" spans="2:6" s="53" customFormat="1" x14ac:dyDescent="0.2">
      <c r="B54" s="55"/>
    </row>
    <row r="55" spans="2:6" s="53" customFormat="1" ht="12" customHeight="1" x14ac:dyDescent="0.2">
      <c r="B55" s="55" t="s">
        <v>151</v>
      </c>
      <c r="F55" s="55" t="s">
        <v>152</v>
      </c>
    </row>
    <row r="56" spans="2:6" s="53" customFormat="1" x14ac:dyDescent="0.2">
      <c r="B56" s="55" t="s">
        <v>153</v>
      </c>
      <c r="F56" s="55" t="s">
        <v>154</v>
      </c>
    </row>
    <row r="57" spans="2:6" s="53" customFormat="1" x14ac:dyDescent="0.2">
      <c r="B57" s="55" t="s">
        <v>155</v>
      </c>
      <c r="F57" s="55" t="s">
        <v>155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51181102362204722" right="0.31496062992125984" top="0.35433070866141736" bottom="0.35433070866141736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1A2181-0A0A-4013-9060-D9732EAB304A}">
  <ds:schemaRefs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PAPELERIA</cp:lastModifiedBy>
  <cp:lastPrinted>2021-04-28T17:09:22Z</cp:lastPrinted>
  <dcterms:created xsi:type="dcterms:W3CDTF">2014-02-10T03:37:14Z</dcterms:created>
  <dcterms:modified xsi:type="dcterms:W3CDTF">2022-11-11T22:22:21Z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